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yce\Box Sync\Mutual Resistance\Flyback\Test Data\"/>
    </mc:Choice>
  </mc:AlternateContent>
  <xr:revisionPtr revIDLastSave="0" documentId="13_ncr:1_{8C5E420E-972B-4FC6-A86A-4335A9862470}" xr6:coauthVersionLast="46" xr6:coauthVersionMax="46" xr10:uidLastSave="{00000000-0000-0000-0000-000000000000}"/>
  <bookViews>
    <workbookView xWindow="-98" yWindow="-98" windowWidth="28996" windowHeight="1579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/>
  <c r="H5" i="1"/>
  <c r="H8" i="1"/>
  <c r="I8" i="1"/>
  <c r="H11" i="1"/>
  <c r="I11" i="1"/>
  <c r="C10" i="1"/>
  <c r="H10" i="1" s="1"/>
  <c r="C4" i="1"/>
  <c r="H13" i="1"/>
  <c r="J13" i="1" s="1"/>
  <c r="C13" i="1"/>
  <c r="C7" i="1"/>
  <c r="H7" i="1"/>
  <c r="I13" i="1"/>
  <c r="I10" i="1"/>
  <c r="I7" i="1"/>
  <c r="H4" i="1"/>
  <c r="J8" i="1" l="1"/>
  <c r="J11" i="1"/>
  <c r="J14" i="1"/>
  <c r="J10" i="1"/>
  <c r="J7" i="1"/>
</calcChain>
</file>

<file path=xl/sharedStrings.xml><?xml version="1.0" encoding="utf-8"?>
<sst xmlns="http://schemas.openxmlformats.org/spreadsheetml/2006/main" count="25" uniqueCount="14">
  <si>
    <t>Rpos</t>
  </si>
  <si>
    <t>Vpos</t>
  </si>
  <si>
    <t>Vneg</t>
  </si>
  <si>
    <t>Rneg</t>
  </si>
  <si>
    <t>Pin</t>
  </si>
  <si>
    <t>Pout</t>
  </si>
  <si>
    <t>Eff</t>
  </si>
  <si>
    <t>Iin, mA</t>
  </si>
  <si>
    <t>Vin, V</t>
  </si>
  <si>
    <t>Measured</t>
  </si>
  <si>
    <t>SPICE</t>
  </si>
  <si>
    <t>OPEN</t>
  </si>
  <si>
    <t>NOPEN</t>
  </si>
  <si>
    <t>POPEN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</si>
</sst>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2" fontId="0" fillId="0" borderId="3" xfId="0" applyNumberFormat="1" applyBorder="1"/>
    <xf numFmtId="165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2" xfId="0" applyNumberFormat="1" applyBorder="1"/>
    <xf numFmtId="165" fontId="0" fillId="0" borderId="2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11" fontId="0" fillId="0" borderId="3" xfId="0" applyNumberFormat="1" applyBorder="1"/>
    <xf numFmtId="11" fontId="0" fillId="0" borderId="2" xfId="0" applyNumberFormat="1" applyBorder="1"/>
    <xf numFmtId="2" fontId="0" fillId="0" borderId="5" xfId="0" applyNumberFormat="1" applyBorder="1"/>
    <xf numFmtId="11" fontId="0" fillId="0" borderId="5" xfId="0" applyNumberFormat="1" applyBorder="1"/>
    <xf numFmtId="164" fontId="0" fillId="0" borderId="6" xfId="0" applyNumberFormat="1" applyBorder="1"/>
    <xf numFmtId="165" fontId="0" fillId="0" borderId="5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4"/>
  <sheetViews>
    <sheetView tabSelected="1" workbookViewId="0">
      <selection activeCell="L28" sqref="L28"/>
    </sheetView>
  </sheetViews>
  <sheetFormatPr defaultRowHeight="14.25" x14ac:dyDescent="0.45"/>
  <sheetData>
    <row r="2" spans="1:10" x14ac:dyDescent="0.45">
      <c r="A2" s="4"/>
      <c r="B2" s="4" t="s">
        <v>8</v>
      </c>
      <c r="C2" s="4" t="s">
        <v>7</v>
      </c>
      <c r="D2" s="4" t="s">
        <v>1</v>
      </c>
      <c r="E2" s="4" t="s">
        <v>2</v>
      </c>
      <c r="F2" s="4" t="s">
        <v>0</v>
      </c>
      <c r="G2" s="4" t="s">
        <v>3</v>
      </c>
      <c r="H2" s="4" t="s">
        <v>4</v>
      </c>
      <c r="I2" s="4" t="s">
        <v>5</v>
      </c>
      <c r="J2" s="4" t="s">
        <v>6</v>
      </c>
    </row>
    <row r="3" spans="1:10" x14ac:dyDescent="0.45">
      <c r="A3" s="8"/>
      <c r="B3" s="9"/>
      <c r="C3" s="9"/>
      <c r="D3" s="9"/>
      <c r="E3" s="9"/>
      <c r="F3" s="9"/>
      <c r="G3" s="9"/>
      <c r="H3" s="9"/>
      <c r="I3" s="9"/>
      <c r="J3" s="10"/>
    </row>
    <row r="4" spans="1:10" x14ac:dyDescent="0.45">
      <c r="A4" s="5" t="s">
        <v>9</v>
      </c>
      <c r="B4" s="6">
        <v>12</v>
      </c>
      <c r="C4" s="7">
        <f>(29.4389+29.428)/2</f>
        <v>29.433450000000001</v>
      </c>
      <c r="D4" s="5">
        <v>15.180999999999999</v>
      </c>
      <c r="E4" s="5">
        <v>-15.202</v>
      </c>
      <c r="F4" s="5" t="s">
        <v>11</v>
      </c>
      <c r="G4" s="5" t="s">
        <v>11</v>
      </c>
      <c r="H4" s="5">
        <f>B4*C4/1000</f>
        <v>0.35320140000000005</v>
      </c>
      <c r="I4" s="5"/>
      <c r="J4" s="5"/>
    </row>
    <row r="5" spans="1:10" x14ac:dyDescent="0.45">
      <c r="A5" s="4" t="s">
        <v>10</v>
      </c>
      <c r="B5" s="11">
        <v>12</v>
      </c>
      <c r="C5" s="12">
        <v>29.986000000000001</v>
      </c>
      <c r="D5" s="4">
        <v>15.138999999999999</v>
      </c>
      <c r="E5" s="4">
        <v>-15.146000000000001</v>
      </c>
      <c r="F5" s="4" t="s">
        <v>11</v>
      </c>
      <c r="G5" s="4" t="s">
        <v>11</v>
      </c>
      <c r="H5" s="4">
        <f>B5*C5/1000</f>
        <v>0.35983199999999999</v>
      </c>
      <c r="I5" s="4"/>
      <c r="J5" s="4"/>
    </row>
    <row r="6" spans="1:10" x14ac:dyDescent="0.45">
      <c r="A6" s="8"/>
      <c r="B6" s="17"/>
      <c r="C6" s="20"/>
      <c r="D6" s="9"/>
      <c r="E6" s="9"/>
      <c r="F6" s="9"/>
      <c r="G6" s="9"/>
      <c r="H6" s="9"/>
      <c r="I6" s="9"/>
      <c r="J6" s="10"/>
    </row>
    <row r="7" spans="1:10" x14ac:dyDescent="0.45">
      <c r="A7" s="5" t="s">
        <v>9</v>
      </c>
      <c r="B7" s="6">
        <v>12</v>
      </c>
      <c r="C7" s="5">
        <f>(477.7+477.6)/2</f>
        <v>477.65</v>
      </c>
      <c r="D7" s="5">
        <v>15.037000000000001</v>
      </c>
      <c r="E7" s="5">
        <v>-15.076000000000001</v>
      </c>
      <c r="F7" s="5">
        <v>100.06</v>
      </c>
      <c r="G7" s="5">
        <v>100.1</v>
      </c>
      <c r="H7" s="5">
        <f>B7*C7/1000</f>
        <v>5.7317999999999989</v>
      </c>
      <c r="I7" s="5">
        <f>D7^2/F7+E7^2/G7</f>
        <v>4.5303450081259946</v>
      </c>
      <c r="J7" s="13">
        <f>I7/H7</f>
        <v>0.79038783769950027</v>
      </c>
    </row>
    <row r="8" spans="1:10" x14ac:dyDescent="0.45">
      <c r="A8" s="4" t="s">
        <v>10</v>
      </c>
      <c r="B8" s="11">
        <v>12</v>
      </c>
      <c r="C8" s="4">
        <v>458.91</v>
      </c>
      <c r="D8" s="4">
        <v>15.037000000000001</v>
      </c>
      <c r="E8" s="4">
        <v>-15.071</v>
      </c>
      <c r="F8" s="4">
        <v>100.06</v>
      </c>
      <c r="G8" s="4">
        <v>100.1</v>
      </c>
      <c r="H8" s="4">
        <f>B8*C8/1000</f>
        <v>5.50692</v>
      </c>
      <c r="I8" s="4">
        <f>D8^2/F8+E8^2/G8</f>
        <v>4.5288391639701491</v>
      </c>
      <c r="J8" s="14">
        <f>I8/H8</f>
        <v>0.82239058565770862</v>
      </c>
    </row>
    <row r="9" spans="1:10" x14ac:dyDescent="0.45">
      <c r="A9" s="8"/>
      <c r="B9" s="17"/>
      <c r="C9" s="9"/>
      <c r="D9" s="9"/>
      <c r="E9" s="9"/>
      <c r="F9" s="9"/>
      <c r="G9" s="9"/>
      <c r="H9" s="9"/>
      <c r="I9" s="9"/>
      <c r="J9" s="19"/>
    </row>
    <row r="10" spans="1:10" x14ac:dyDescent="0.45">
      <c r="A10" s="5" t="s">
        <v>9</v>
      </c>
      <c r="B10" s="6">
        <v>12</v>
      </c>
      <c r="C10" s="5">
        <f>(244.518+244.526)/2</f>
        <v>244.52199999999999</v>
      </c>
      <c r="D10" s="5">
        <v>14.861000000000001</v>
      </c>
      <c r="E10" s="5">
        <v>-15.156000000000001</v>
      </c>
      <c r="F10" s="5">
        <v>100.06</v>
      </c>
      <c r="G10" s="15" t="s">
        <v>12</v>
      </c>
      <c r="H10" s="5">
        <f>B10*C10/1000</f>
        <v>2.9342640000000002</v>
      </c>
      <c r="I10" s="5">
        <f>D10^2/F10</f>
        <v>2.2071689086548072</v>
      </c>
      <c r="J10" s="13">
        <f t="shared" ref="J10:J13" si="0">I10/H10</f>
        <v>0.75220529190788799</v>
      </c>
    </row>
    <row r="11" spans="1:10" x14ac:dyDescent="0.45">
      <c r="A11" s="4" t="s">
        <v>10</v>
      </c>
      <c r="B11" s="11">
        <v>12</v>
      </c>
      <c r="C11" s="4">
        <v>237.74</v>
      </c>
      <c r="D11" s="4">
        <v>14.914</v>
      </c>
      <c r="E11" s="4">
        <v>-15.151999999999999</v>
      </c>
      <c r="F11" s="4">
        <v>100.06</v>
      </c>
      <c r="G11" s="16" t="s">
        <v>12</v>
      </c>
      <c r="H11" s="4">
        <f>B11*C11/1000</f>
        <v>2.8528800000000003</v>
      </c>
      <c r="I11" s="4">
        <f>D11^2/F11</f>
        <v>2.2229401958824702</v>
      </c>
      <c r="J11" s="14">
        <f t="shared" ref="J11" si="1">I11/H11</f>
        <v>0.77919162245957418</v>
      </c>
    </row>
    <row r="12" spans="1:10" x14ac:dyDescent="0.45">
      <c r="A12" s="8"/>
      <c r="B12" s="17"/>
      <c r="C12" s="9"/>
      <c r="D12" s="9"/>
      <c r="E12" s="9"/>
      <c r="F12" s="9"/>
      <c r="G12" s="18"/>
      <c r="H12" s="9"/>
      <c r="I12" s="9"/>
      <c r="J12" s="19"/>
    </row>
    <row r="13" spans="1:10" x14ac:dyDescent="0.45">
      <c r="A13" s="5" t="s">
        <v>9</v>
      </c>
      <c r="B13" s="6">
        <v>12</v>
      </c>
      <c r="C13" s="5">
        <f>(245.45+245.508)/2</f>
        <v>245.47899999999998</v>
      </c>
      <c r="D13" s="5">
        <v>15.146000000000001</v>
      </c>
      <c r="E13" s="5">
        <v>-14.904</v>
      </c>
      <c r="F13" s="15" t="s">
        <v>13</v>
      </c>
      <c r="G13" s="5">
        <v>100.1</v>
      </c>
      <c r="H13" s="5">
        <f>B13*C13/1000</f>
        <v>2.9457479999999996</v>
      </c>
      <c r="I13" s="5">
        <f>E13^2/G13</f>
        <v>2.2190730869130868</v>
      </c>
      <c r="J13" s="13">
        <f t="shared" si="0"/>
        <v>0.75331395859832107</v>
      </c>
    </row>
    <row r="14" spans="1:10" x14ac:dyDescent="0.45">
      <c r="A14" s="1" t="s">
        <v>10</v>
      </c>
      <c r="B14" s="2">
        <v>12</v>
      </c>
      <c r="C14" s="1">
        <v>237.31</v>
      </c>
      <c r="D14" s="1">
        <v>15.141999999999999</v>
      </c>
      <c r="E14" s="1">
        <v>-14.945</v>
      </c>
      <c r="F14" s="1" t="s">
        <v>13</v>
      </c>
      <c r="G14" s="1">
        <v>100.1</v>
      </c>
      <c r="H14" s="1">
        <f>B14*C14/1000</f>
        <v>2.8477200000000003</v>
      </c>
      <c r="I14" s="1">
        <f>E14^2/G14</f>
        <v>2.2312989510489514</v>
      </c>
      <c r="J14" s="3">
        <f t="shared" ref="J14" si="2">I14/H14</f>
        <v>0.78353874364366971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Bryce</dc:creator>
  <cp:lastModifiedBy>Bryce</cp:lastModifiedBy>
  <dcterms:created xsi:type="dcterms:W3CDTF">2020-12-02T04:29:54Z</dcterms:created>
  <dcterms:modified xsi:type="dcterms:W3CDTF">2021-05-09T04:49:52Z</dcterms:modified>
</cp:coreProperties>
</file>